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filterPrivacy="1" defaultThemeVersion="124226"/>
  <bookViews>
    <workbookView xWindow="0" yWindow="0" windowWidth="28800" windowHeight="1221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List1!$B$1:$E$27</definedName>
  </definedNames>
  <calcPr calcId="171027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<sst xmlns="http://schemas.openxmlformats.org/spreadsheetml/2006/main" count="53" uniqueCount="29">
  <si>
    <t>Název materiálu</t>
  </si>
  <si>
    <t>typ materiálu</t>
  </si>
  <si>
    <t>Rozměr mm</t>
  </si>
  <si>
    <t>Kulatina</t>
  </si>
  <si>
    <t>Seznam materiálu  k odprodeji</t>
  </si>
  <si>
    <t>pr. 120 x 1800</t>
  </si>
  <si>
    <t>pr.200 x 1300</t>
  </si>
  <si>
    <t>pr.90 x 1200</t>
  </si>
  <si>
    <t>pr. 80 x 1500</t>
  </si>
  <si>
    <t>pr. 110 x 1100</t>
  </si>
  <si>
    <t>pr. 150 x 2000</t>
  </si>
  <si>
    <t>pr. 90 x 2500</t>
  </si>
  <si>
    <t>pr. 80 x 3400</t>
  </si>
  <si>
    <t>pr. 70 x 3500</t>
  </si>
  <si>
    <t>pr. 120 x 2400</t>
  </si>
  <si>
    <t>pr. 80 x 2800</t>
  </si>
  <si>
    <t>pr. 120 x 2100</t>
  </si>
  <si>
    <t>pr. 100 x 1250</t>
  </si>
  <si>
    <t>pr. 100 x 1550</t>
  </si>
  <si>
    <t>pr. 120 x 600</t>
  </si>
  <si>
    <t>pr. 150 x 1200</t>
  </si>
  <si>
    <t>pr. 45 x 3500</t>
  </si>
  <si>
    <t>pr. 45 x 3000</t>
  </si>
  <si>
    <t>pr. 120 x 700</t>
  </si>
  <si>
    <t>pr. 100 x 1200</t>
  </si>
  <si>
    <t>pr. 140 x 1350</t>
  </si>
  <si>
    <t>pr. 140 x 2100</t>
  </si>
  <si>
    <t>kg</t>
  </si>
  <si>
    <t>pr. 80 x 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</si>
</sst>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zoomScaleNormal="100" workbookViewId="0">
      <selection activeCell="B1" sqref="B1"/>
    </sheetView>
  </sheetViews>
  <sheetFormatPr defaultRowHeight="15" x14ac:dyDescent="0.25"/>
  <cols>
    <col min="1" max="1" width="18.5703125" customWidth="1"/>
    <col min="2" max="2" width="18.140625" customWidth="1"/>
    <col min="3" max="3" width="28.85546875" customWidth="1"/>
    <col min="4" max="4" width="21.7109375" customWidth="1"/>
    <col min="5" max="5" width="21.5703125" customWidth="1"/>
  </cols>
  <sheetData>
    <row r="1" spans="1:6" ht="30" customHeight="1" thickBot="1" x14ac:dyDescent="0.3"/>
    <row r="2" spans="1:6" ht="27" customHeight="1" thickBot="1" x14ac:dyDescent="0.4">
      <c r="B2" s="16" t="s">
        <v>4</v>
      </c>
      <c r="C2" s="17"/>
      <c r="D2" s="17"/>
      <c r="E2" s="18"/>
    </row>
    <row r="3" spans="1:6" s="1" customFormat="1" ht="16.5" thickBot="1" x14ac:dyDescent="0.3">
      <c r="B3" s="2" t="s">
        <v>0</v>
      </c>
      <c r="C3" s="3" t="s">
        <v>1</v>
      </c>
      <c r="D3" s="3" t="s">
        <v>2</v>
      </c>
      <c r="E3" s="4" t="s">
        <v>27</v>
      </c>
      <c r="F3"/>
    </row>
    <row r="4" spans="1:6" s="1" customFormat="1" ht="15.75" x14ac:dyDescent="0.25">
      <c r="A4" s="11"/>
      <c r="B4" s="5" t="s">
        <v>3</v>
      </c>
      <c r="C4" s="6">
        <v>19434</v>
      </c>
      <c r="D4" s="7" t="s">
        <v>5</v>
      </c>
      <c r="E4" s="12">
        <f>3.14*1.2*1.2*18*7.85/4</f>
        <v>159.72551999999996</v>
      </c>
    </row>
    <row r="5" spans="1:6" s="1" customFormat="1" ht="15.75" x14ac:dyDescent="0.25">
      <c r="A5" s="11"/>
      <c r="B5" s="8" t="s">
        <v>3</v>
      </c>
      <c r="C5" s="9">
        <v>12060</v>
      </c>
      <c r="D5" s="10" t="s">
        <v>6</v>
      </c>
      <c r="E5" s="13">
        <f>3.14*2*0.5*13*7.85</f>
        <v>320.43700000000001</v>
      </c>
    </row>
    <row r="6" spans="1:6" s="1" customFormat="1" ht="15.75" x14ac:dyDescent="0.25">
      <c r="A6" s="11"/>
      <c r="B6" s="8" t="s">
        <v>3</v>
      </c>
      <c r="C6" s="9">
        <v>19487</v>
      </c>
      <c r="D6" s="10" t="s">
        <v>7</v>
      </c>
      <c r="E6" s="13">
        <f>3.14*0.9*0.9/4*12*7.85</f>
        <v>59.897069999999999</v>
      </c>
    </row>
    <row r="7" spans="1:6" s="1" customFormat="1" ht="15.75" x14ac:dyDescent="0.25">
      <c r="A7" s="11"/>
      <c r="B7" s="8" t="s">
        <v>3</v>
      </c>
      <c r="C7" s="9">
        <v>19435</v>
      </c>
      <c r="D7" s="10" t="s">
        <v>8</v>
      </c>
      <c r="E7" s="13">
        <f>3.14*0.8*0.8/4*15*7.85</f>
        <v>59.157600000000009</v>
      </c>
    </row>
    <row r="8" spans="1:6" s="1" customFormat="1" ht="15.75" x14ac:dyDescent="0.25">
      <c r="A8" s="11"/>
      <c r="B8" s="8" t="s">
        <v>3</v>
      </c>
      <c r="C8" s="9">
        <v>19434</v>
      </c>
      <c r="D8" s="10" t="s">
        <v>9</v>
      </c>
      <c r="E8" s="13">
        <f>3.14*1.1*1.1/4*11*7.85</f>
        <v>82.019547500000002</v>
      </c>
    </row>
    <row r="9" spans="1:6" s="1" customFormat="1" ht="15.75" x14ac:dyDescent="0.25">
      <c r="A9" s="11"/>
      <c r="B9" s="8" t="s">
        <v>3</v>
      </c>
      <c r="C9" s="9">
        <v>19434</v>
      </c>
      <c r="D9" s="10" t="s">
        <v>10</v>
      </c>
      <c r="E9" s="13">
        <f>3.14*1.5*1.5/4*20*7.85</f>
        <v>277.30124999999998</v>
      </c>
    </row>
    <row r="10" spans="1:6" s="1" customFormat="1" ht="15.75" x14ac:dyDescent="0.25">
      <c r="A10" s="11"/>
      <c r="B10" s="8" t="s">
        <v>3</v>
      </c>
      <c r="C10" s="9">
        <v>19434</v>
      </c>
      <c r="D10" s="10" t="s">
        <v>11</v>
      </c>
      <c r="E10" s="13">
        <f>3.14*0.9*0.9/4*25*7.85</f>
        <v>124.7855625</v>
      </c>
    </row>
    <row r="11" spans="1:6" s="1" customFormat="1" ht="15.75" x14ac:dyDescent="0.25">
      <c r="A11" s="11"/>
      <c r="B11" s="8" t="s">
        <v>3</v>
      </c>
      <c r="C11" s="9">
        <v>19434</v>
      </c>
      <c r="D11" s="10" t="s">
        <v>12</v>
      </c>
      <c r="E11" s="13">
        <f>3.14*0.8*0.8/4*34*7.85</f>
        <v>134.09056000000001</v>
      </c>
    </row>
    <row r="12" spans="1:6" s="1" customFormat="1" ht="15.75" x14ac:dyDescent="0.25">
      <c r="A12" s="11"/>
      <c r="B12" s="8" t="s">
        <v>3</v>
      </c>
      <c r="C12" s="9">
        <v>19434</v>
      </c>
      <c r="D12" s="10" t="s">
        <v>13</v>
      </c>
      <c r="E12" s="13">
        <f>3.14*0.7*0.7/4*35*7.85</f>
        <v>105.6825875</v>
      </c>
    </row>
    <row r="13" spans="1:6" s="1" customFormat="1" ht="15.75" x14ac:dyDescent="0.25">
      <c r="A13" s="11"/>
      <c r="B13" s="8" t="s">
        <v>3</v>
      </c>
      <c r="C13" s="9">
        <v>17021</v>
      </c>
      <c r="D13" s="10" t="s">
        <v>14</v>
      </c>
      <c r="E13" s="13">
        <f>3.14*1.2*1.2/4*24*7.85</f>
        <v>212.96735999999996</v>
      </c>
    </row>
    <row r="14" spans="1:6" s="1" customFormat="1" ht="15.75" x14ac:dyDescent="0.25">
      <c r="A14" s="11"/>
      <c r="B14" s="8" t="s">
        <v>3</v>
      </c>
      <c r="C14" s="9">
        <v>19434</v>
      </c>
      <c r="D14" s="10" t="s">
        <v>15</v>
      </c>
      <c r="E14" s="13">
        <f>3.14*0.8*0.8/4*28*7.85</f>
        <v>110.42752</v>
      </c>
    </row>
    <row r="15" spans="1:6" s="1" customFormat="1" ht="15.75" x14ac:dyDescent="0.25">
      <c r="A15" s="11"/>
      <c r="B15" s="8" t="s">
        <v>3</v>
      </c>
      <c r="C15" s="9">
        <v>19435</v>
      </c>
      <c r="D15" s="10" t="s">
        <v>28</v>
      </c>
      <c r="E15" s="13">
        <f>3.14*0.8*0.8/4*33*7.85</f>
        <v>130.14672000000002</v>
      </c>
    </row>
    <row r="16" spans="1:6" s="1" customFormat="1" ht="15.75" x14ac:dyDescent="0.25">
      <c r="A16" s="11"/>
      <c r="B16" s="8" t="s">
        <v>3</v>
      </c>
      <c r="C16" s="9">
        <v>17021</v>
      </c>
      <c r="D16" s="10" t="s">
        <v>16</v>
      </c>
      <c r="E16" s="13">
        <f>3.14*1.2*1.2/4*21*7.85</f>
        <v>186.34643999999997</v>
      </c>
    </row>
    <row r="17" spans="1:5" s="1" customFormat="1" ht="15.75" x14ac:dyDescent="0.25">
      <c r="A17" s="11"/>
      <c r="B17" s="8" t="s">
        <v>3</v>
      </c>
      <c r="C17" s="9">
        <v>19437</v>
      </c>
      <c r="D17" s="10" t="s">
        <v>17</v>
      </c>
      <c r="E17" s="13">
        <f>3.14/4*12.5*7.85</f>
        <v>77.028125000000003</v>
      </c>
    </row>
    <row r="18" spans="1:5" s="1" customFormat="1" ht="15.75" x14ac:dyDescent="0.25">
      <c r="A18" s="11"/>
      <c r="B18" s="8" t="s">
        <v>3</v>
      </c>
      <c r="C18" s="9">
        <v>19437</v>
      </c>
      <c r="D18" s="10" t="s">
        <v>18</v>
      </c>
      <c r="E18" s="13">
        <f>3.14/4*15.5*7.85</f>
        <v>95.514875000000004</v>
      </c>
    </row>
    <row r="19" spans="1:5" s="1" customFormat="1" ht="15.75" x14ac:dyDescent="0.25">
      <c r="A19" s="11"/>
      <c r="B19" s="8" t="s">
        <v>3</v>
      </c>
      <c r="C19" s="9">
        <v>16440</v>
      </c>
      <c r="D19" s="10" t="s">
        <v>19</v>
      </c>
      <c r="E19" s="13">
        <f>3.14*1.2*1.2/4*6*7.85</f>
        <v>53.241839999999989</v>
      </c>
    </row>
    <row r="20" spans="1:5" s="1" customFormat="1" ht="15.75" x14ac:dyDescent="0.25">
      <c r="A20" s="11"/>
      <c r="B20" s="8" t="s">
        <v>3</v>
      </c>
      <c r="C20" s="9">
        <v>17424</v>
      </c>
      <c r="D20" s="10" t="s">
        <v>20</v>
      </c>
      <c r="E20" s="13">
        <f>3.14*1.5*1.5/4*12*7.85</f>
        <v>166.38075000000001</v>
      </c>
    </row>
    <row r="21" spans="1:5" s="1" customFormat="1" ht="15.75" x14ac:dyDescent="0.25">
      <c r="A21" s="11"/>
      <c r="B21" s="8" t="s">
        <v>3</v>
      </c>
      <c r="C21" s="9">
        <v>19436</v>
      </c>
      <c r="D21" s="10" t="s">
        <v>21</v>
      </c>
      <c r="E21" s="13">
        <f>3.14*0.45*0.45/4*35*7.85</f>
        <v>43.674946875000003</v>
      </c>
    </row>
    <row r="22" spans="1:5" s="1" customFormat="1" ht="15.75" x14ac:dyDescent="0.25">
      <c r="A22" s="11"/>
      <c r="B22" s="8" t="s">
        <v>3</v>
      </c>
      <c r="C22" s="9">
        <v>19436</v>
      </c>
      <c r="D22" s="10" t="s">
        <v>22</v>
      </c>
      <c r="E22" s="13">
        <f>3.14*0.45*0.45/4*30*7.85</f>
        <v>37.435668750000005</v>
      </c>
    </row>
    <row r="23" spans="1:5" s="1" customFormat="1" ht="15.75" x14ac:dyDescent="0.25">
      <c r="A23" s="11"/>
      <c r="B23" s="8" t="s">
        <v>3</v>
      </c>
      <c r="C23" s="9">
        <v>19437</v>
      </c>
      <c r="D23" s="10" t="s">
        <v>23</v>
      </c>
      <c r="E23" s="13">
        <f>3.14*1.2*1.2/4*7*7.85</f>
        <v>62.115479999999991</v>
      </c>
    </row>
    <row r="24" spans="1:5" s="1" customFormat="1" ht="15.75" x14ac:dyDescent="0.25">
      <c r="A24" s="11"/>
      <c r="B24" s="8" t="s">
        <v>3</v>
      </c>
      <c r="C24" s="9">
        <v>19437</v>
      </c>
      <c r="D24" s="10" t="s">
        <v>18</v>
      </c>
      <c r="E24" s="13">
        <f>3.14*1*0.25*15.5*7.85</f>
        <v>95.514875000000004</v>
      </c>
    </row>
    <row r="25" spans="1:5" s="1" customFormat="1" ht="15.75" x14ac:dyDescent="0.25">
      <c r="A25" s="11"/>
      <c r="B25" s="8" t="s">
        <v>3</v>
      </c>
      <c r="C25" s="9">
        <v>19437</v>
      </c>
      <c r="D25" s="10" t="s">
        <v>24</v>
      </c>
      <c r="E25" s="13">
        <f>3.14*1*0.25*12*7.85</f>
        <v>73.947000000000003</v>
      </c>
    </row>
    <row r="26" spans="1:5" s="1" customFormat="1" ht="15.75" x14ac:dyDescent="0.25">
      <c r="A26" s="11"/>
      <c r="B26" s="8" t="s">
        <v>3</v>
      </c>
      <c r="C26" s="9">
        <v>19422</v>
      </c>
      <c r="D26" s="10" t="s">
        <v>25</v>
      </c>
      <c r="E26" s="13">
        <f>3.14*1.4*1.4/4*13.5*7.85</f>
        <v>163.053135</v>
      </c>
    </row>
    <row r="27" spans="1:5" s="1" customFormat="1" ht="15.75" x14ac:dyDescent="0.25">
      <c r="A27" s="11"/>
      <c r="B27" s="8" t="s">
        <v>3</v>
      </c>
      <c r="C27" s="9">
        <v>17255</v>
      </c>
      <c r="D27" s="10" t="s">
        <v>26</v>
      </c>
      <c r="E27" s="13">
        <f>3.14*1.4*1.4/4*21*7.85</f>
        <v>253.63820999999999</v>
      </c>
    </row>
    <row r="28" spans="1:5" x14ac:dyDescent="0.25">
      <c r="D28" s="15"/>
      <c r="E28" s="14"/>
    </row>
  </sheetData>
  <sortState ref="A4:F52">
    <sortCondition ref="F4:F52"/>
  </sortState>
  <mergeCells count="1">
    <mergeCell ref="B2:E2"/>
  </mergeCells>
  <pageMargins left="0.7" right="0.7" top="0.78740157499999996" bottom="0.78740157499999996" header="0.3" footer="0.3"/>
  <pageSetup paperSize="9" scale="97" orientation="portrait" horizontalDpi="300" verticalDpi="300" r:id="rId1"/>
  <headerFoot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2017-10-02T14:36:55Z</dcterms:modified>
</cp:coreProperties>
</file>